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xr:revisionPtr revIDLastSave="0" documentId="8_{687D8D31-2D59-4E5F-9571-3E531A36DF1E}" xr6:coauthVersionLast="47" xr6:coauthVersionMax="47" xr10:uidLastSave="{00000000-0000-0000-0000-000000000000}"/>
  <bookViews>
    <workbookView xWindow="720" yWindow="720" windowWidth="14400" windowHeight="7360" xr2:uid="{00000000-000D-0000-FFFF-FFFF00000000}"/>
  </bookViews>
  <sheets>
    <sheet name="Sheet1" sheetId="1" r:id="rId1"/>
  </sheets>
  <definedNames>
    <definedName name="_xlnm.Print_Area" localSheetId="0">Sheet1!$A$1:$J$27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C10" i="1"/>
  <c r="F8" i="1"/>
  <c r="C8" i="1"/>
  <c r="J6" i="1"/>
  <c r="J9" i="1" s="1"/>
  <c r="J16" i="1" s="1"/>
  <c r="J5" i="1"/>
  <c r="J8" i="1" s="1"/>
  <c r="J15" i="1" s="1"/>
</calcChain>
</file>

<file path=xl/sharedStrings.xml><?xml version="1.0" encoding="utf-8"?>
<sst xmlns="http://schemas.openxmlformats.org/spreadsheetml/2006/main" count="36" uniqueCount="34">
  <si>
    <t>Heavy Equipment Calculations</t>
  </si>
  <si>
    <t>Daily Rate Transport</t>
  </si>
  <si>
    <t>Transport Daily Rate</t>
  </si>
  <si>
    <t>SS# of Operators</t>
  </si>
  <si>
    <t>DS# of Operators</t>
  </si>
  <si>
    <t>DS Transport Daily Rate</t>
  </si>
  <si>
    <t>Single Shift Calculations</t>
  </si>
  <si>
    <t>ONLY 1 person operating both Transport and Heavy Equipment</t>
  </si>
  <si>
    <t>Double Shift Caclulations</t>
  </si>
  <si>
    <t xml:space="preserve">ONLY 2 operators. </t>
  </si>
  <si>
    <t xml:space="preserve">ONLY 3 operators. </t>
  </si>
  <si>
    <t>ONLY 1 person operating both Transport and Heavy Equipment for both shifts</t>
  </si>
  <si>
    <t>and 2 people operating each piece of equipment for other assigned shift</t>
  </si>
  <si>
    <t xml:space="preserve">ONLY 1 person operating both Transport and Heavy Equipment for 1 shift </t>
  </si>
  <si>
    <t>CEDAR FIRE</t>
  </si>
  <si>
    <t>BREAK DOWN CALCULATOR</t>
  </si>
  <si>
    <t>IAP SHIFT HOURS</t>
  </si>
  <si>
    <t>Transport Hourly</t>
  </si>
  <si>
    <t>E-70</t>
  </si>
  <si>
    <t>Operational Hours</t>
  </si>
  <si>
    <t>NEW Daily Transport</t>
  </si>
  <si>
    <t>SS Heavy Daily Rate</t>
  </si>
  <si>
    <t>DS Heavy Daily Rate</t>
  </si>
  <si>
    <t>Heavy Daily Rate</t>
  </si>
  <si>
    <t>Heavy Hourly</t>
  </si>
  <si>
    <t>NEW Daily Heavy</t>
  </si>
  <si>
    <t>Did Heavy Break Down (Y/N)</t>
  </si>
  <si>
    <t>y</t>
  </si>
  <si>
    <t>Daily Rate Heavy</t>
  </si>
  <si>
    <t>Transport.=F3*0.65</t>
  </si>
  <si>
    <t>Heavy .= C3</t>
  </si>
  <si>
    <t>Transport.=(F3*0.65)*1.65</t>
  </si>
  <si>
    <t>Heavy =. C3</t>
  </si>
  <si>
    <t>Transport.={((F3*0.65)*1.65)+(F3*1.65)}/2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</si>
</sst>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44" fontId="0" fillId="4" borderId="0" xfId="1" applyFont="1" applyFill="1"/>
    <xf numFmtId="0" fontId="2" fillId="0" borderId="0" xfId="0" applyFont="1"/>
    <xf numFmtId="0" fontId="0" fillId="0" borderId="1" xfId="0" applyBorder="1"/>
    <xf numFmtId="44" fontId="0" fillId="4" borderId="1" xfId="1" applyFont="1" applyFill="1" applyBorder="1" applyProtection="1"/>
    <xf numFmtId="44" fontId="0" fillId="3" borderId="3" xfId="1" applyFont="1" applyFill="1" applyBorder="1" applyProtection="1">
      <protection locked="0"/>
    </xf>
    <xf numFmtId="44" fontId="0" fillId="3" borderId="4" xfId="1" applyFon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44" fontId="0" fillId="4" borderId="6" xfId="1" applyFont="1" applyFill="1" applyBorder="1"/>
    <xf numFmtId="44" fontId="0" fillId="2" borderId="8" xfId="1" applyFont="1" applyFill="1" applyBorder="1"/>
    <xf numFmtId="44" fontId="0" fillId="2" borderId="9" xfId="1" applyFont="1" applyFill="1" applyBorder="1"/>
    <xf numFmtId="0" fontId="3" fillId="0" borderId="0" xfId="0" applyFont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3" borderId="1" xfId="0" applyFill="1" applyBorder="1" applyProtection="1">
      <protection locked="0"/>
    </xf>
    <xf numFmtId="0" fontId="7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>
      <alignment horizontal="right"/>
    </xf>
    <xf numFmtId="0" fontId="0" fillId="0" borderId="5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7" xfId="0" applyBorder="1" applyAlignment="1"/>
    <xf numFmtId="0" fontId="0" fillId="0" borderId="8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Normal="100" workbookViewId="0">
      <selection activeCell="O13" sqref="O13"/>
    </sheetView>
  </sheetViews>
  <sheetFormatPr defaultRowHeight="14.5" x14ac:dyDescent="0.35"/>
  <cols>
    <col min="3" max="3" width="10.54296875" bestFit="1" customWidth="1"/>
    <col min="5" max="5" width="12.453125" customWidth="1"/>
    <col min="6" max="6" width="10.54296875" bestFit="1" customWidth="1"/>
    <col min="9" max="9" width="12.453125" customWidth="1"/>
    <col min="10" max="10" width="13.1796875" customWidth="1"/>
  </cols>
  <sheetData>
    <row r="1" spans="1:10" ht="18.5" x14ac:dyDescent="0.45">
      <c r="G1" s="19" t="s">
        <v>14</v>
      </c>
      <c r="H1" s="20"/>
      <c r="I1" s="20"/>
      <c r="J1" s="17" t="s">
        <v>18</v>
      </c>
    </row>
    <row r="2" spans="1:10" ht="26.5" thickBot="1" x14ac:dyDescent="0.65">
      <c r="A2" s="21" t="s">
        <v>0</v>
      </c>
      <c r="B2" s="22"/>
      <c r="C2" s="22"/>
      <c r="D2" s="22"/>
      <c r="E2" s="22"/>
      <c r="F2" s="22"/>
      <c r="H2" s="23" t="s">
        <v>15</v>
      </c>
      <c r="I2" s="23"/>
      <c r="J2" s="23"/>
    </row>
    <row r="3" spans="1:10" x14ac:dyDescent="0.35">
      <c r="A3" s="27" t="s">
        <v>28</v>
      </c>
      <c r="B3" s="28"/>
      <c r="C3" s="5">
        <v>1400</v>
      </c>
      <c r="D3" s="28" t="s">
        <v>1</v>
      </c>
      <c r="E3" s="28"/>
      <c r="F3" s="6">
        <v>0</v>
      </c>
      <c r="H3" t="s">
        <v>16</v>
      </c>
      <c r="J3" s="15">
        <v>12</v>
      </c>
    </row>
    <row r="4" spans="1:10" x14ac:dyDescent="0.35">
      <c r="A4" s="7"/>
      <c r="B4" s="3"/>
      <c r="C4" s="3"/>
      <c r="D4" s="3"/>
      <c r="E4" s="3"/>
      <c r="F4" s="8"/>
    </row>
    <row r="5" spans="1:10" x14ac:dyDescent="0.35">
      <c r="A5" s="25" t="s">
        <v>3</v>
      </c>
      <c r="B5" s="26"/>
      <c r="C5" s="18">
        <v>1</v>
      </c>
      <c r="D5" s="3"/>
      <c r="E5" s="3"/>
      <c r="F5" s="8"/>
      <c r="H5" t="s">
        <v>23</v>
      </c>
      <c r="J5" s="1">
        <f>IF(J3=0,0,IF(C5&gt;0,C8,IF(C5=0,C10,0)))</f>
        <v>1400</v>
      </c>
    </row>
    <row r="6" spans="1:10" x14ac:dyDescent="0.35">
      <c r="A6" s="25" t="s">
        <v>4</v>
      </c>
      <c r="B6" s="26"/>
      <c r="C6" s="18"/>
      <c r="D6" s="3"/>
      <c r="E6" s="3"/>
      <c r="F6" s="8"/>
      <c r="H6" t="s">
        <v>2</v>
      </c>
      <c r="J6" s="1">
        <f>IF(J3=0,0,IF(C5&gt;0,F8,IF(C5=0,F10,0)))</f>
        <v>0</v>
      </c>
    </row>
    <row r="7" spans="1:10" x14ac:dyDescent="0.35">
      <c r="A7" s="7"/>
      <c r="B7" s="3"/>
      <c r="C7" s="3"/>
      <c r="D7" s="3"/>
      <c r="E7" s="3"/>
      <c r="F7" s="8"/>
    </row>
    <row r="8" spans="1:10" x14ac:dyDescent="0.35">
      <c r="A8" s="7" t="s">
        <v>21</v>
      </c>
      <c r="B8" s="3"/>
      <c r="C8" s="4">
        <f>IF(C5=1,C3,IF(C5=2,C3))</f>
        <v>1400</v>
      </c>
      <c r="D8" s="26" t="s">
        <v>2</v>
      </c>
      <c r="E8" s="26"/>
      <c r="F8" s="9">
        <f>IF(C5=1,F3*0.65,IF(C5=2,F3,IF(C5=0,0)))</f>
        <v>0</v>
      </c>
      <c r="H8" t="s">
        <v>24</v>
      </c>
      <c r="J8" s="13">
        <f>J5/J3</f>
        <v>116.66666666666667</v>
      </c>
    </row>
    <row r="9" spans="1:10" x14ac:dyDescent="0.35">
      <c r="A9" s="7"/>
      <c r="B9" s="3"/>
      <c r="C9" s="3"/>
      <c r="D9" s="3"/>
      <c r="E9" s="3"/>
      <c r="F9" s="8"/>
      <c r="H9" t="s">
        <v>17</v>
      </c>
      <c r="J9" s="13">
        <f>J6/J3</f>
        <v>0</v>
      </c>
    </row>
    <row r="10" spans="1:10" ht="15" thickBot="1" x14ac:dyDescent="0.4">
      <c r="A10" s="29" t="s">
        <v>22</v>
      </c>
      <c r="B10" s="30"/>
      <c r="C10" s="10">
        <f>IF($C$6=2,C3*1.65,IF($C$6=3,C3*1.65,IF($C$6=4,C3*1.65,0)))</f>
        <v>0</v>
      </c>
      <c r="D10" s="30" t="s">
        <v>5</v>
      </c>
      <c r="E10" s="30"/>
      <c r="F10" s="11">
        <f>ROUND(IF($C$6=2,(F3*1.65*0.65),IF($C$6=3,((F3*1.65)+(F3*0.65*1.65))/2,IF($C$6=4,F3*1.65,0))),2)</f>
        <v>0</v>
      </c>
    </row>
    <row r="11" spans="1:10" x14ac:dyDescent="0.35">
      <c r="H11" t="s">
        <v>19</v>
      </c>
      <c r="J11" s="15">
        <v>4</v>
      </c>
    </row>
    <row r="12" spans="1:10" x14ac:dyDescent="0.35">
      <c r="A12" s="12" t="s">
        <v>6</v>
      </c>
    </row>
    <row r="13" spans="1:10" x14ac:dyDescent="0.35">
      <c r="A13" t="s">
        <v>7</v>
      </c>
      <c r="G13" s="24" t="s">
        <v>26</v>
      </c>
      <c r="H13" s="24"/>
      <c r="I13" s="24"/>
      <c r="J13" s="16" t="s">
        <v>27</v>
      </c>
    </row>
    <row r="14" spans="1:10" x14ac:dyDescent="0.35">
      <c r="A14" t="s">
        <v>30</v>
      </c>
      <c r="J14" s="14"/>
    </row>
    <row r="15" spans="1:10" x14ac:dyDescent="0.35">
      <c r="A15" t="s">
        <v>29</v>
      </c>
      <c r="H15" s="2" t="s">
        <v>25</v>
      </c>
      <c r="I15" s="2"/>
      <c r="J15" s="13">
        <f>IF(J13="Y",J8*J11,IF(J13="N",J5))</f>
        <v>466.66666666666669</v>
      </c>
    </row>
    <row r="16" spans="1:10" x14ac:dyDescent="0.35">
      <c r="H16" s="2" t="s">
        <v>20</v>
      </c>
      <c r="I16" s="2"/>
      <c r="J16" s="13">
        <f>J11*J9</f>
        <v>0</v>
      </c>
    </row>
    <row r="17" spans="1:1" x14ac:dyDescent="0.35">
      <c r="A17" s="12" t="s">
        <v>8</v>
      </c>
    </row>
    <row r="18" spans="1:1" x14ac:dyDescent="0.35">
      <c r="A18" s="2" t="s">
        <v>9</v>
      </c>
    </row>
    <row r="19" spans="1:1" x14ac:dyDescent="0.35">
      <c r="A19" t="s">
        <v>30</v>
      </c>
    </row>
    <row r="20" spans="1:1" x14ac:dyDescent="0.35">
      <c r="A20" t="s">
        <v>11</v>
      </c>
    </row>
    <row r="21" spans="1:1" x14ac:dyDescent="0.35">
      <c r="A21" t="s">
        <v>31</v>
      </c>
    </row>
    <row r="23" spans="1:1" x14ac:dyDescent="0.35">
      <c r="A23" s="2" t="s">
        <v>10</v>
      </c>
    </row>
    <row r="24" spans="1:1" x14ac:dyDescent="0.35">
      <c r="A24" t="s">
        <v>32</v>
      </c>
    </row>
    <row r="25" spans="1:1" x14ac:dyDescent="0.35">
      <c r="A25" t="s">
        <v>13</v>
      </c>
    </row>
    <row r="26" spans="1:1" x14ac:dyDescent="0.35">
      <c r="A26" t="s">
        <v>12</v>
      </c>
    </row>
    <row r="27" spans="1:1" x14ac:dyDescent="0.35">
      <c r="A27" t="s">
        <v>33</v>
      </c>
    </row>
  </sheetData>
  <sheetProtection sheet="1" objects="1" scenarios="1" formatCells="0" formatColumns="0" formatRows="0"/>
  <mergeCells count="11">
    <mergeCell ref="G1:I1"/>
    <mergeCell ref="A2:F2"/>
    <mergeCell ref="H2:J2"/>
    <mergeCell ref="G13:I13"/>
    <mergeCell ref="A5:B5"/>
    <mergeCell ref="A3:B3"/>
    <mergeCell ref="D3:E3"/>
    <mergeCell ref="A6:B6"/>
    <mergeCell ref="A10:B10"/>
    <mergeCell ref="D10:E10"/>
    <mergeCell ref="D8:E8"/>
  </mergeCells>
  <printOptions headings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 Forest Service</dc:creator>
  <cp:lastModifiedBy>Velasco, Amelia -FS</cp:lastModifiedBy>
  <cp:lastPrinted>2016-08-28T19:05:00Z</cp:lastPrinted>
  <dcterms:created xsi:type="dcterms:W3CDTF">2016-08-28T02:02:32Z</dcterms:created>
  <dcterms:modified xsi:type="dcterms:W3CDTF">2022-05-09T02:51:13Z</dcterms:modified>
</cp:coreProperties>
</file>